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1.xml"/><Relationship Id="rId2" Type="http://schemas.openxmlformats.org/officedocument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141"/>
  </bookViews>
  <sheets>
    <sheet name="viager" sheetId="1" r:id="rId1"/>
  </sheets>
  <calcPr calcId="125725"/>
</workbook>
</file>

<file path=xl/calcChain.xml><?xml version="1.0" encoding="utf-8"?>
<calcChain xmlns="http://schemas.openxmlformats.org/spreadsheetml/2006/main">
  <c r="AP22" i="1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B10"/>
  <c r="C20" s="1"/>
  <c r="B8"/>
  <c r="B6"/>
  <c r="B20" s="1"/>
  <c r="B22" s="1"/>
  <c r="D20" l="1"/>
  <c r="C22"/>
  <c r="D22" l="1"/>
  <c r="E20"/>
  <c r="F20" l="1"/>
  <c r="E22"/>
  <c r="F22" l="1"/>
  <c r="G20"/>
  <c r="H20" l="1"/>
  <c r="G22"/>
  <c r="H22" l="1"/>
  <c r="I20"/>
  <c r="J20" l="1"/>
  <c r="I22"/>
  <c r="J22" l="1"/>
  <c r="K20"/>
  <c r="L20" l="1"/>
  <c r="K22"/>
  <c r="L22" l="1"/>
  <c r="M20"/>
  <c r="N20" l="1"/>
  <c r="M22"/>
  <c r="N22" l="1"/>
  <c r="O20"/>
  <c r="P20" l="1"/>
  <c r="O22"/>
  <c r="P22" l="1"/>
  <c r="Q20"/>
  <c r="R20" l="1"/>
  <c r="Q22"/>
  <c r="R22" l="1"/>
  <c r="S20"/>
  <c r="T20" l="1"/>
  <c r="S22"/>
  <c r="T22" l="1"/>
  <c r="U20"/>
  <c r="V20" l="1"/>
  <c r="V22" s="1"/>
  <c r="U22"/>
  <c r="B24" l="1"/>
</calcChain>
</file>

<file path=xl/sharedStrings.xml><?xml version="1.0" encoding="utf-8"?>
<sst xmlns="http://schemas.openxmlformats.org/spreadsheetml/2006/main" count="36" uniqueCount="35">
  <si>
    <t>Viager</t>
  </si>
  <si>
    <t>Feuille version N°</t>
  </si>
  <si>
    <t>1.1</t>
  </si>
  <si>
    <t>Vérifiez régulièrement les nouvelles versions sur</t>
  </si>
  <si>
    <t>Bouquet</t>
  </si>
  <si>
    <t>http://www.comprendretoutelafinance.com</t>
  </si>
  <si>
    <t>Frais Agence</t>
  </si>
  <si>
    <t>Frais de Notaire</t>
  </si>
  <si>
    <t>= Total à payer au départ</t>
  </si>
  <si>
    <t>Rente (loyer) annuel à verser</t>
  </si>
  <si>
    <t>Taxe d'habitation annuelle</t>
  </si>
  <si>
    <t>= Total à payer la première année</t>
  </si>
  <si>
    <t>Valeur actuelle estimée du bien</t>
  </si>
  <si>
    <t>hypothèses</t>
  </si>
  <si>
    <t>Croissance annuelle des prix de l'immobilier</t>
  </si>
  <si>
    <t>(va permettre de calculer la valeur de revente future du bien à l'année d'arrêt du viager)</t>
  </si>
  <si>
    <t>Croissance annuelle des loyers+taxes</t>
  </si>
  <si>
    <t>(permet de calculer l'évolution des dépenses annuelles)</t>
  </si>
  <si>
    <t>Durée de vie estimée du dernier occupant</t>
  </si>
  <si>
    <t>ans</t>
  </si>
  <si>
    <t>Année</t>
  </si>
  <si>
    <t>Cash-flows déboursés</t>
  </si>
  <si>
    <t>Valeur de revente estimée</t>
  </si>
  <si>
    <t>Total des cash-flows</t>
  </si>
  <si>
    <t>Rentabilité annuelle</t>
  </si>
  <si>
    <t>Le taux de rentabilité annuelle est le résultat du calcul : il estime la rentabilité équivalente annuelle de l'opération de viager si tout se déroule comme indiqué*.</t>
  </si>
  <si>
    <r>
      <t>En fonction des chiffres que vous avez saisis, la feuille calcule les</t>
    </r>
    <r>
      <rPr>
        <b/>
        <sz val="10"/>
        <rFont val="Arial"/>
        <family val="2"/>
      </rPr>
      <t xml:space="preserve"> cash-flows</t>
    </r>
    <r>
      <rPr>
        <sz val="10"/>
        <rFont val="Arial"/>
        <family val="2"/>
      </rPr>
      <t xml:space="preserve"> ( = les dépenses) pour chaque année, ainsi que la </t>
    </r>
    <r>
      <rPr>
        <b/>
        <sz val="10"/>
        <rFont val="Arial"/>
        <family val="2"/>
      </rPr>
      <t>valeur de revente</t>
    </r>
    <r>
      <rPr>
        <sz val="10"/>
        <rFont val="Arial"/>
        <family val="2"/>
      </rPr>
      <t xml:space="preserve"> estimée du bien,</t>
    </r>
  </si>
  <si>
    <r>
      <t xml:space="preserve"> en utilisant les hypothèses de croissance annuelle (zone « hypothèses »), puis elle additionne les deux dans le </t>
    </r>
    <r>
      <rPr>
        <b/>
        <sz val="10"/>
        <color rgb="FF000000"/>
        <rFont val="Arial"/>
        <family val="2"/>
      </rPr>
      <t>total des cash-flows</t>
    </r>
    <r>
      <rPr>
        <sz val="10"/>
        <color rgb="FF000000"/>
        <rFont val="Arial"/>
        <family val="2"/>
      </rPr>
      <t>.</t>
    </r>
  </si>
  <si>
    <t>Dans l'exemple initial, la personne qui souscrit au viager paiera immédiatement un bouquet et des frais pour un montant total de 58 820,</t>
  </si>
  <si>
    <t>Puis elle paiera un loyer de 7000 dans un an, 7070 dans deux ans, 7141 dans trois ans... etc.</t>
  </si>
  <si>
    <t>A l'année 20, elle paiera un dernier loyer de 8 457, mais revendra le bien pour un prix de 460 644. En net, à l'année 20, elle touchera donc 452 187 (460 644 – 8 457).</t>
  </si>
  <si>
    <t>* Ceci est un modèle d'aide à la décision. La décision finale vous appartient, et englobe d'autres paramètres que les paramètres financiers</t>
  </si>
  <si>
    <t>(par exemple, la fiscalité).</t>
  </si>
  <si>
    <t>Cette feuille est éducative, elle est mise à disposition gratuitement et ne prétend pas se substituer à votre cerveau.</t>
  </si>
  <si>
    <t>© C. Thibierge – 2013</t>
  </si>
</sst>
</file>

<file path=xl/styles.xml><?xml version="1.0" encoding="utf-8"?>
<styleSheet xmlns="http://schemas.openxmlformats.org/spreadsheetml/2006/main">
  <numFmts count="2">
    <numFmt numFmtId="164" formatCode="#,##0\ [$€-40C];[Red]\-#,##0\ [$€-40C]"/>
    <numFmt numFmtId="165" formatCode="0.0%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49" fontId="0" fillId="0" borderId="0" xfId="0" applyNumberFormat="1" applyFont="1" applyAlignment="1">
      <alignment horizontal="center"/>
    </xf>
    <xf numFmtId="164" fontId="0" fillId="2" borderId="0" xfId="0" applyNumberFormat="1" applyFill="1"/>
    <xf numFmtId="0" fontId="2" fillId="0" borderId="0" xfId="0" applyFont="1"/>
    <xf numFmtId="164" fontId="0" fillId="2" borderId="1" xfId="0" applyNumberFormat="1" applyFill="1" applyBorder="1"/>
    <xf numFmtId="164" fontId="1" fillId="0" borderId="0" xfId="0" applyNumberFormat="1" applyFont="1"/>
    <xf numFmtId="165" fontId="0" fillId="2" borderId="0" xfId="0" applyNumberFormat="1" applyFill="1"/>
    <xf numFmtId="0" fontId="0" fillId="2" borderId="0" xfId="0" applyFill="1"/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0" fontId="1" fillId="3" borderId="0" xfId="0" applyFont="1" applyFill="1"/>
    <xf numFmtId="10" fontId="1" fillId="3" borderId="0" xfId="0" applyNumberFormat="1" applyFont="1" applyFill="1"/>
    <xf numFmtId="0" fontId="0" fillId="2" borderId="0" xfId="0" applyFont="1" applyFill="1"/>
    <xf numFmtId="0" fontId="3" fillId="2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595080</xdr:colOff>
      <xdr:row>4</xdr:row>
      <xdr:rowOff>54360</xdr:rowOff>
    </xdr:from>
    <xdr:to>
      <xdr:col>14</xdr:col>
      <xdr:colOff>415080</xdr:colOff>
      <xdr:row>10</xdr:row>
      <xdr:rowOff>101160</xdr:rowOff>
    </xdr:to>
    <xdr:sp macro="" textlink="">
      <xdr:nvSpPr>
        <xdr:cNvPr id="2" name="TextShape 1"/>
        <xdr:cNvSpPr txBox="1"/>
      </xdr:nvSpPr>
      <xdr:spPr>
        <a:xfrm>
          <a:off x="3871440" y="711360"/>
          <a:ext cx="8049600" cy="1022040"/>
        </a:xfrm>
        <a:prstGeom prst="rect">
          <a:avLst/>
        </a:prstGeom>
        <a:solidFill>
          <a:srgbClr val="FFFF99"/>
        </a:solidFill>
      </xdr:spPr>
      <xdr:txBody>
        <a:bodyPr wrap="none" lIns="0" tIns="0" rIns="0" bIns="0"/>
        <a:lstStyle/>
        <a:p>
          <a:r>
            <a:rPr lang="fr-FR">
              <a:latin typeface="Arial"/>
            </a:rPr>
            <a:t>Explications sur la feuille et mode d'emploi</a:t>
          </a:r>
          <a:endParaRPr/>
        </a:p>
        <a:p>
          <a:r>
            <a:rPr lang="fr-FR">
              <a:latin typeface="Arial"/>
            </a:rPr>
            <a:t>- rentrez les frais initiaux du viager (bouquet, frais d'agence etc.)</a:t>
          </a:r>
          <a:endParaRPr/>
        </a:p>
        <a:p>
          <a:r>
            <a:rPr lang="fr-FR">
              <a:latin typeface="Arial"/>
            </a:rPr>
            <a:t>- rentrez les frais annuels à payer (rente, taxe d'habitation etc.)</a:t>
          </a:r>
          <a:endParaRPr/>
        </a:p>
        <a:p>
          <a:r>
            <a:rPr lang="fr-FR">
              <a:latin typeface="Arial"/>
            </a:rPr>
            <a:t>- indiquez la valeur de marché estimée du bien, aujourd'hui</a:t>
          </a:r>
          <a:endParaRPr/>
        </a:p>
        <a:p>
          <a:r>
            <a:rPr lang="fr-FR">
              <a:latin typeface="Arial"/>
            </a:rPr>
            <a:t>- dans les « hypothèses », rentrez la durée de vie du viager (c'est-à-dire la durée de vie estimée du dernier occupant).</a:t>
          </a:r>
          <a:endParaRPr/>
        </a:p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omprendretoutelafinance.com/" TargetMode="External"/><Relationship Id="rId1" Type="http://schemas.openxmlformats.org/officeDocument/2006/relationships/hyperlink" Target="http://www.comprendretoutela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Normal="100" workbookViewId="0">
      <selection activeCell="A37" sqref="A37"/>
    </sheetView>
  </sheetViews>
  <sheetFormatPr baseColWidth="10" defaultRowHeight="15"/>
  <cols>
    <col min="1" max="1" width="36.85546875"/>
    <col min="2" max="2" width="9.7109375" style="1"/>
    <col min="3" max="32" width="9.7109375"/>
    <col min="33" max="1025" width="11.5703125"/>
  </cols>
  <sheetData>
    <row r="1" spans="1:6" ht="12.75">
      <c r="A1" s="2" t="s">
        <v>0</v>
      </c>
      <c r="D1" t="s">
        <v>1</v>
      </c>
      <c r="F1" s="3" t="s">
        <v>2</v>
      </c>
    </row>
    <row r="2" spans="1:6" ht="12.75">
      <c r="D2" t="s">
        <v>3</v>
      </c>
    </row>
    <row r="3" spans="1:6" ht="12.75">
      <c r="A3" t="s">
        <v>4</v>
      </c>
      <c r="B3" s="4">
        <v>-30000</v>
      </c>
      <c r="D3" s="5" t="s">
        <v>5</v>
      </c>
    </row>
    <row r="4" spans="1:6" ht="12.75">
      <c r="A4" t="s">
        <v>6</v>
      </c>
      <c r="B4" s="4">
        <v>-15000</v>
      </c>
    </row>
    <row r="5" spans="1:6" ht="12.75">
      <c r="A5" t="s">
        <v>7</v>
      </c>
      <c r="B5" s="6">
        <v>-8820</v>
      </c>
    </row>
    <row r="6" spans="1:6" ht="12.75">
      <c r="A6" s="2" t="s">
        <v>8</v>
      </c>
      <c r="B6" s="7">
        <f>SUM(B3:B5)</f>
        <v>-53820</v>
      </c>
    </row>
    <row r="8" spans="1:6" ht="12.75">
      <c r="A8" t="s">
        <v>9</v>
      </c>
      <c r="B8" s="4">
        <f>-500*12</f>
        <v>-6000</v>
      </c>
    </row>
    <row r="9" spans="1:6" ht="12.75">
      <c r="A9" t="s">
        <v>10</v>
      </c>
      <c r="B9" s="6">
        <v>-1000</v>
      </c>
    </row>
    <row r="10" spans="1:6" ht="12.75">
      <c r="A10" s="2" t="s">
        <v>11</v>
      </c>
      <c r="B10" s="7">
        <f>SUM(B7:B9)</f>
        <v>-7000</v>
      </c>
    </row>
    <row r="12" spans="1:6" ht="12.75">
      <c r="A12" t="s">
        <v>12</v>
      </c>
      <c r="B12" s="4">
        <v>310000</v>
      </c>
    </row>
    <row r="14" spans="1:6" ht="12.75">
      <c r="A14" s="2" t="s">
        <v>13</v>
      </c>
    </row>
    <row r="15" spans="1:6" ht="12.75">
      <c r="A15" t="s">
        <v>14</v>
      </c>
      <c r="B15" s="8">
        <v>0.02</v>
      </c>
      <c r="C15" t="s">
        <v>15</v>
      </c>
    </row>
    <row r="16" spans="1:6" ht="12.75">
      <c r="A16" t="s">
        <v>16</v>
      </c>
      <c r="B16" s="8">
        <v>0.01</v>
      </c>
      <c r="C16" t="s">
        <v>17</v>
      </c>
    </row>
    <row r="17" spans="1:42" ht="12.75">
      <c r="A17" t="s">
        <v>18</v>
      </c>
      <c r="B17" s="9">
        <v>20</v>
      </c>
      <c r="C17" t="s">
        <v>19</v>
      </c>
    </row>
    <row r="18" spans="1:42" ht="12.75">
      <c r="B18" s="10"/>
    </row>
    <row r="19" spans="1:42" s="2" customFormat="1" ht="12.75">
      <c r="A19" s="2" t="s">
        <v>20</v>
      </c>
      <c r="B19" s="11">
        <v>0</v>
      </c>
      <c r="C19" s="2">
        <v>1</v>
      </c>
      <c r="D19" s="2">
        <v>2</v>
      </c>
      <c r="E19" s="11">
        <v>3</v>
      </c>
      <c r="F19" s="2">
        <v>4</v>
      </c>
      <c r="G19" s="2">
        <v>5</v>
      </c>
      <c r="H19" s="11">
        <v>6</v>
      </c>
      <c r="I19" s="2">
        <v>7</v>
      </c>
      <c r="J19" s="2">
        <v>8</v>
      </c>
      <c r="K19" s="11">
        <v>9</v>
      </c>
      <c r="L19" s="2">
        <v>10</v>
      </c>
      <c r="M19" s="2">
        <v>11</v>
      </c>
      <c r="N19" s="11">
        <v>12</v>
      </c>
      <c r="O19" s="2">
        <v>13</v>
      </c>
      <c r="P19" s="2">
        <v>14</v>
      </c>
      <c r="Q19" s="11">
        <v>15</v>
      </c>
      <c r="R19" s="2">
        <v>16</v>
      </c>
      <c r="S19" s="2">
        <v>17</v>
      </c>
      <c r="T19" s="11">
        <v>18</v>
      </c>
      <c r="U19" s="2">
        <v>19</v>
      </c>
      <c r="V19" s="2">
        <v>20</v>
      </c>
      <c r="W19" s="11">
        <v>21</v>
      </c>
      <c r="X19" s="2">
        <v>22</v>
      </c>
      <c r="Y19" s="2">
        <v>23</v>
      </c>
      <c r="Z19" s="11">
        <v>24</v>
      </c>
      <c r="AA19" s="2">
        <v>25</v>
      </c>
      <c r="AB19" s="2">
        <v>26</v>
      </c>
      <c r="AC19" s="11">
        <v>27</v>
      </c>
      <c r="AD19" s="2">
        <v>28</v>
      </c>
      <c r="AE19" s="2">
        <v>29</v>
      </c>
      <c r="AF19" s="11">
        <v>30</v>
      </c>
      <c r="AG19" s="11">
        <v>31</v>
      </c>
      <c r="AH19" s="11">
        <v>32</v>
      </c>
      <c r="AI19" s="11">
        <v>33</v>
      </c>
      <c r="AJ19" s="11">
        <v>34</v>
      </c>
      <c r="AK19" s="11">
        <v>35</v>
      </c>
      <c r="AL19" s="11">
        <v>36</v>
      </c>
      <c r="AM19" s="11">
        <v>37</v>
      </c>
      <c r="AN19" s="11">
        <v>38</v>
      </c>
      <c r="AO19" s="11">
        <v>39</v>
      </c>
      <c r="AP19" s="11">
        <v>40</v>
      </c>
    </row>
    <row r="20" spans="1:42" ht="12.75">
      <c r="A20" s="12" t="s">
        <v>21</v>
      </c>
      <c r="B20" s="1">
        <f>B6</f>
        <v>-53820</v>
      </c>
      <c r="C20" s="13">
        <f>B10</f>
        <v>-7000</v>
      </c>
      <c r="D20" s="13">
        <f>IF(D19&lt;$B$17,C20*(1+$B$16)," ")</f>
        <v>-7070</v>
      </c>
      <c r="E20" s="13">
        <f t="shared" ref="E20:AP20" si="0">IF(E19&lt;=$B$17,D20*(1+$B$16)," ")</f>
        <v>-7140.7</v>
      </c>
      <c r="F20" s="13">
        <f t="shared" si="0"/>
        <v>-7212.107</v>
      </c>
      <c r="G20" s="13">
        <f t="shared" si="0"/>
        <v>-7284.2280700000001</v>
      </c>
      <c r="H20" s="13">
        <f t="shared" si="0"/>
        <v>-7357.0703506999998</v>
      </c>
      <c r="I20" s="13">
        <f t="shared" si="0"/>
        <v>-7430.6410542069998</v>
      </c>
      <c r="J20" s="13">
        <f t="shared" si="0"/>
        <v>-7504.9474647490697</v>
      </c>
      <c r="K20" s="13">
        <f t="shared" si="0"/>
        <v>-7579.9969393965603</v>
      </c>
      <c r="L20" s="13">
        <f t="shared" si="0"/>
        <v>-7655.7969087905258</v>
      </c>
      <c r="M20" s="13">
        <f t="shared" si="0"/>
        <v>-7732.3548778784307</v>
      </c>
      <c r="N20" s="13">
        <f t="shared" si="0"/>
        <v>-7809.6784266572149</v>
      </c>
      <c r="O20" s="13">
        <f t="shared" si="0"/>
        <v>-7887.7752109237872</v>
      </c>
      <c r="P20" s="13">
        <f t="shared" si="0"/>
        <v>-7966.6529630330251</v>
      </c>
      <c r="Q20" s="13">
        <f t="shared" si="0"/>
        <v>-8046.319492663355</v>
      </c>
      <c r="R20" s="13">
        <f t="shared" si="0"/>
        <v>-8126.7826875899891</v>
      </c>
      <c r="S20" s="13">
        <f t="shared" si="0"/>
        <v>-8208.0505144658891</v>
      </c>
      <c r="T20" s="13">
        <f t="shared" si="0"/>
        <v>-8290.1310196105478</v>
      </c>
      <c r="U20" s="13">
        <f t="shared" si="0"/>
        <v>-8373.0323298066542</v>
      </c>
      <c r="V20" s="13">
        <f t="shared" si="0"/>
        <v>-8456.7626531047208</v>
      </c>
      <c r="W20" t="str">
        <f t="shared" si="0"/>
        <v xml:space="preserve"> </v>
      </c>
      <c r="X20" t="str">
        <f t="shared" si="0"/>
        <v xml:space="preserve"> </v>
      </c>
      <c r="Y20" t="str">
        <f t="shared" si="0"/>
        <v xml:space="preserve"> </v>
      </c>
      <c r="Z20" t="str">
        <f t="shared" si="0"/>
        <v xml:space="preserve"> </v>
      </c>
      <c r="AA20" t="str">
        <f t="shared" si="0"/>
        <v xml:space="preserve"> </v>
      </c>
      <c r="AB20" t="str">
        <f t="shared" si="0"/>
        <v xml:space="preserve"> </v>
      </c>
      <c r="AC20" t="str">
        <f t="shared" si="0"/>
        <v xml:space="preserve"> </v>
      </c>
      <c r="AD20" t="str">
        <f t="shared" si="0"/>
        <v xml:space="preserve"> </v>
      </c>
      <c r="AE20" t="str">
        <f t="shared" si="0"/>
        <v xml:space="preserve"> </v>
      </c>
      <c r="AF20" t="str">
        <f t="shared" si="0"/>
        <v xml:space="preserve"> </v>
      </c>
      <c r="AG20" t="str">
        <f t="shared" si="0"/>
        <v xml:space="preserve"> </v>
      </c>
      <c r="AH20" t="str">
        <f t="shared" si="0"/>
        <v xml:space="preserve"> </v>
      </c>
      <c r="AI20" t="str">
        <f t="shared" si="0"/>
        <v xml:space="preserve"> </v>
      </c>
      <c r="AJ20" t="str">
        <f t="shared" si="0"/>
        <v xml:space="preserve"> </v>
      </c>
      <c r="AK20" t="str">
        <f t="shared" si="0"/>
        <v xml:space="preserve"> </v>
      </c>
      <c r="AL20" t="str">
        <f t="shared" si="0"/>
        <v xml:space="preserve"> </v>
      </c>
      <c r="AM20" t="str">
        <f t="shared" si="0"/>
        <v xml:space="preserve"> </v>
      </c>
      <c r="AN20" t="str">
        <f t="shared" si="0"/>
        <v xml:space="preserve"> </v>
      </c>
      <c r="AO20" t="str">
        <f t="shared" si="0"/>
        <v xml:space="preserve"> </v>
      </c>
      <c r="AP20" t="str">
        <f t="shared" si="0"/>
        <v xml:space="preserve"> </v>
      </c>
    </row>
    <row r="21" spans="1:42" ht="12.75">
      <c r="A21" s="12" t="s">
        <v>22</v>
      </c>
      <c r="B21" s="14" t="str">
        <f t="shared" ref="B21:AP21" si="1">IF(B19=$B$17,$B$12*(1+$B$15)^B19," ")</f>
        <v xml:space="preserve"> </v>
      </c>
      <c r="C21" s="14" t="str">
        <f t="shared" si="1"/>
        <v xml:space="preserve"> </v>
      </c>
      <c r="D21" s="14" t="str">
        <f t="shared" si="1"/>
        <v xml:space="preserve"> </v>
      </c>
      <c r="E21" s="14" t="str">
        <f t="shared" si="1"/>
        <v xml:space="preserve"> </v>
      </c>
      <c r="F21" s="14" t="str">
        <f t="shared" si="1"/>
        <v xml:space="preserve"> </v>
      </c>
      <c r="G21" s="14" t="str">
        <f t="shared" si="1"/>
        <v xml:space="preserve"> </v>
      </c>
      <c r="H21" s="14" t="str">
        <f t="shared" si="1"/>
        <v xml:space="preserve"> </v>
      </c>
      <c r="I21" s="14" t="str">
        <f t="shared" si="1"/>
        <v xml:space="preserve"> </v>
      </c>
      <c r="J21" s="14" t="str">
        <f t="shared" si="1"/>
        <v xml:space="preserve"> </v>
      </c>
      <c r="K21" s="14" t="str">
        <f t="shared" si="1"/>
        <v xml:space="preserve"> </v>
      </c>
      <c r="L21" s="14" t="str">
        <f t="shared" si="1"/>
        <v xml:space="preserve"> </v>
      </c>
      <c r="M21" s="14" t="str">
        <f t="shared" si="1"/>
        <v xml:space="preserve"> </v>
      </c>
      <c r="N21" s="14" t="str">
        <f t="shared" si="1"/>
        <v xml:space="preserve"> </v>
      </c>
      <c r="O21" s="14" t="str">
        <f t="shared" si="1"/>
        <v xml:space="preserve"> </v>
      </c>
      <c r="P21" s="14" t="str">
        <f t="shared" si="1"/>
        <v xml:space="preserve"> </v>
      </c>
      <c r="Q21" s="14" t="str">
        <f t="shared" si="1"/>
        <v xml:space="preserve"> </v>
      </c>
      <c r="R21" s="14" t="str">
        <f t="shared" si="1"/>
        <v xml:space="preserve"> </v>
      </c>
      <c r="S21" s="14" t="str">
        <f t="shared" si="1"/>
        <v xml:space="preserve"> </v>
      </c>
      <c r="T21" s="14" t="str">
        <f t="shared" si="1"/>
        <v xml:space="preserve"> </v>
      </c>
      <c r="U21" s="14" t="str">
        <f t="shared" si="1"/>
        <v xml:space="preserve"> </v>
      </c>
      <c r="V21" s="14">
        <f t="shared" si="1"/>
        <v>460643.69275328983</v>
      </c>
      <c r="W21" s="14" t="str">
        <f t="shared" si="1"/>
        <v xml:space="preserve"> </v>
      </c>
      <c r="X21" s="14" t="str">
        <f t="shared" si="1"/>
        <v xml:space="preserve"> </v>
      </c>
      <c r="Y21" s="14" t="str">
        <f t="shared" si="1"/>
        <v xml:space="preserve"> </v>
      </c>
      <c r="Z21" s="14" t="str">
        <f t="shared" si="1"/>
        <v xml:space="preserve"> </v>
      </c>
      <c r="AA21" s="14" t="str">
        <f t="shared" si="1"/>
        <v xml:space="preserve"> </v>
      </c>
      <c r="AB21" s="14" t="str">
        <f t="shared" si="1"/>
        <v xml:space="preserve"> </v>
      </c>
      <c r="AC21" s="14" t="str">
        <f t="shared" si="1"/>
        <v xml:space="preserve"> </v>
      </c>
      <c r="AD21" s="14" t="str">
        <f t="shared" si="1"/>
        <v xml:space="preserve"> </v>
      </c>
      <c r="AE21" s="14" t="str">
        <f t="shared" si="1"/>
        <v xml:space="preserve"> </v>
      </c>
      <c r="AF21" s="14" t="str">
        <f t="shared" si="1"/>
        <v xml:space="preserve"> </v>
      </c>
      <c r="AG21" s="14" t="str">
        <f t="shared" si="1"/>
        <v xml:space="preserve"> </v>
      </c>
      <c r="AH21" s="14" t="str">
        <f t="shared" si="1"/>
        <v xml:space="preserve"> </v>
      </c>
      <c r="AI21" s="14" t="str">
        <f t="shared" si="1"/>
        <v xml:space="preserve"> </v>
      </c>
      <c r="AJ21" s="14" t="str">
        <f t="shared" si="1"/>
        <v xml:space="preserve"> </v>
      </c>
      <c r="AK21" s="14" t="str">
        <f t="shared" si="1"/>
        <v xml:space="preserve"> </v>
      </c>
      <c r="AL21" s="14" t="str">
        <f t="shared" si="1"/>
        <v xml:space="preserve"> </v>
      </c>
      <c r="AM21" s="14" t="str">
        <f t="shared" si="1"/>
        <v xml:space="preserve"> </v>
      </c>
      <c r="AN21" s="14" t="str">
        <f t="shared" si="1"/>
        <v xml:space="preserve"> </v>
      </c>
      <c r="AO21" s="14" t="str">
        <f t="shared" si="1"/>
        <v xml:space="preserve"> </v>
      </c>
      <c r="AP21" s="14" t="str">
        <f t="shared" si="1"/>
        <v xml:space="preserve"> </v>
      </c>
    </row>
    <row r="22" spans="1:42" ht="12.75">
      <c r="A22" t="s">
        <v>23</v>
      </c>
      <c r="B22" s="1">
        <f t="shared" ref="B22:AP22" si="2">IF(B19&lt;=$B$17,SUM(B20:B21),0)</f>
        <v>-53820</v>
      </c>
      <c r="C22" s="1">
        <f t="shared" si="2"/>
        <v>-7000</v>
      </c>
      <c r="D22" s="1">
        <f t="shared" si="2"/>
        <v>-7070</v>
      </c>
      <c r="E22" s="1">
        <f t="shared" si="2"/>
        <v>-7140.7</v>
      </c>
      <c r="F22" s="1">
        <f t="shared" si="2"/>
        <v>-7212.107</v>
      </c>
      <c r="G22" s="1">
        <f t="shared" si="2"/>
        <v>-7284.2280700000001</v>
      </c>
      <c r="H22" s="1">
        <f t="shared" si="2"/>
        <v>-7357.0703506999998</v>
      </c>
      <c r="I22" s="1">
        <f t="shared" si="2"/>
        <v>-7430.6410542069998</v>
      </c>
      <c r="J22" s="1">
        <f t="shared" si="2"/>
        <v>-7504.9474647490697</v>
      </c>
      <c r="K22" s="1">
        <f t="shared" si="2"/>
        <v>-7579.9969393965603</v>
      </c>
      <c r="L22" s="1">
        <f t="shared" si="2"/>
        <v>-7655.7969087905258</v>
      </c>
      <c r="M22" s="1">
        <f t="shared" si="2"/>
        <v>-7732.3548778784307</v>
      </c>
      <c r="N22" s="1">
        <f t="shared" si="2"/>
        <v>-7809.6784266572149</v>
      </c>
      <c r="O22" s="1">
        <f t="shared" si="2"/>
        <v>-7887.7752109237872</v>
      </c>
      <c r="P22" s="1">
        <f t="shared" si="2"/>
        <v>-7966.6529630330251</v>
      </c>
      <c r="Q22" s="1">
        <f t="shared" si="2"/>
        <v>-8046.319492663355</v>
      </c>
      <c r="R22" s="1">
        <f t="shared" si="2"/>
        <v>-8126.7826875899891</v>
      </c>
      <c r="S22" s="1">
        <f t="shared" si="2"/>
        <v>-8208.0505144658891</v>
      </c>
      <c r="T22" s="1">
        <f t="shared" si="2"/>
        <v>-8290.1310196105478</v>
      </c>
      <c r="U22" s="1">
        <f t="shared" si="2"/>
        <v>-8373.0323298066542</v>
      </c>
      <c r="V22" s="1">
        <f t="shared" si="2"/>
        <v>452186.9301001851</v>
      </c>
      <c r="W22" s="1">
        <f t="shared" si="2"/>
        <v>0</v>
      </c>
      <c r="X22" s="1">
        <f t="shared" si="2"/>
        <v>0</v>
      </c>
      <c r="Y22" s="1">
        <f t="shared" si="2"/>
        <v>0</v>
      </c>
      <c r="Z22" s="1">
        <f t="shared" si="2"/>
        <v>0</v>
      </c>
      <c r="AA22" s="1">
        <f t="shared" si="2"/>
        <v>0</v>
      </c>
      <c r="AB22" s="1">
        <f t="shared" si="2"/>
        <v>0</v>
      </c>
      <c r="AC22" s="1">
        <f t="shared" si="2"/>
        <v>0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 t="shared" si="2"/>
        <v>0</v>
      </c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</row>
    <row r="24" spans="1:42" ht="12.75">
      <c r="A24" s="15" t="s">
        <v>24</v>
      </c>
      <c r="B24" s="16">
        <f>IRR(B22:AF22)</f>
        <v>6.1580707517416601E-2</v>
      </c>
      <c r="C24" s="2" t="s">
        <v>25</v>
      </c>
    </row>
    <row r="26" spans="1:42" ht="12.75">
      <c r="A26" s="17" t="s">
        <v>26</v>
      </c>
      <c r="B26" s="4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42" ht="12.75">
      <c r="A27" s="18" t="s">
        <v>27</v>
      </c>
      <c r="B27" s="4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42" ht="12.75">
      <c r="A28" s="17" t="s">
        <v>28</v>
      </c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42" ht="12.75">
      <c r="A29" s="17" t="s">
        <v>29</v>
      </c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42" ht="12.75">
      <c r="A30" s="17" t="s">
        <v>30</v>
      </c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2" spans="1:42" ht="12.75">
      <c r="A32" s="19" t="s">
        <v>31</v>
      </c>
    </row>
    <row r="33" spans="1:2" ht="12.75">
      <c r="A33" s="19" t="s">
        <v>32</v>
      </c>
    </row>
    <row r="34" spans="1:2" ht="12.75">
      <c r="A34" s="19" t="s">
        <v>33</v>
      </c>
    </row>
    <row r="36" spans="1:2" ht="12.75">
      <c r="A36" t="s">
        <v>34</v>
      </c>
      <c r="B36" s="5" t="s">
        <v>5</v>
      </c>
    </row>
  </sheetData>
  <hyperlinks>
    <hyperlink ref="D3" r:id="rId1"/>
    <hyperlink ref="B36" r:id="rId2"/>
  </hyperlink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&amp;CViager - modèle de simulation</oddHeader>
    <oddFooter>&amp;L(c) Christophe Thibierge&amp;CPage &amp;P&amp;Rwww.comprendretoutelafinance.com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2453</TotalTime>
  <Application>LibreOffice/3.5$Windows_x86 LibreOffice_project/281b639-6baa1d3-ef66a77-d866f25-f36d45f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viager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2013-01-24T09:09:32.00Z</dcterms:created>
  <cp:lastModifiedBy>administratifs </cp:lastModifiedBy>
  <dcterms:modified xsi:type="dcterms:W3CDTF">2013-02-06T18:05:16.53Z</dcterms:modified>
  <cp:revision>21</cp:revision>
</cp:coreProperties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adminr</cp:lastModifiedBy>
  <dcterms:modified xsi:type="dcterms:W3CDTF">2013-02-06T17:06:41Z</dcterms:modified>
</cp:coreProperties>
</file>